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ozsef\Desktop\Judit\Költségvetés 2022\"/>
    </mc:Choice>
  </mc:AlternateContent>
  <xr:revisionPtr revIDLastSave="0" documentId="13_ncr:1_{49EA71A3-D2FB-4462-AB2D-0796AA6324AF}" xr6:coauthVersionLast="47" xr6:coauthVersionMax="47" xr10:uidLastSave="{00000000-0000-0000-0000-000000000000}"/>
  <bookViews>
    <workbookView xWindow="-120" yWindow="-120" windowWidth="29040" windowHeight="15840" xr2:uid="{7B2862CF-4444-43F6-A742-09C1CD6FBA36}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2" i="1" l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N20" i="1"/>
  <c r="M20" i="1"/>
  <c r="M29" i="1" s="1"/>
  <c r="M34" i="1" s="1"/>
  <c r="L20" i="1"/>
  <c r="K20" i="1"/>
  <c r="J20" i="1"/>
  <c r="I20" i="1"/>
  <c r="I29" i="1" s="1"/>
  <c r="I34" i="1" s="1"/>
  <c r="H20" i="1"/>
  <c r="G20" i="1"/>
  <c r="F20" i="1"/>
  <c r="E20" i="1"/>
  <c r="E29" i="1" s="1"/>
  <c r="E34" i="1" s="1"/>
  <c r="D20" i="1"/>
  <c r="C20" i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N9" i="1"/>
  <c r="M9" i="1"/>
  <c r="M17" i="1" s="1"/>
  <c r="L9" i="1"/>
  <c r="K9" i="1"/>
  <c r="J9" i="1"/>
  <c r="I9" i="1"/>
  <c r="I17" i="1" s="1"/>
  <c r="H9" i="1"/>
  <c r="G9" i="1"/>
  <c r="F9" i="1"/>
  <c r="E9" i="1"/>
  <c r="E17" i="1" s="1"/>
  <c r="D9" i="1"/>
  <c r="C9" i="1"/>
  <c r="F17" i="1" l="1"/>
  <c r="F33" i="1" s="1"/>
  <c r="J17" i="1"/>
  <c r="J33" i="1" s="1"/>
  <c r="N17" i="1"/>
  <c r="O12" i="1"/>
  <c r="O16" i="1"/>
  <c r="O23" i="1"/>
  <c r="O27" i="1"/>
  <c r="G17" i="1"/>
  <c r="K17" i="1"/>
  <c r="K33" i="1" s="1"/>
  <c r="O13" i="1"/>
  <c r="O20" i="1"/>
  <c r="G29" i="1"/>
  <c r="G34" i="1" s="1"/>
  <c r="K29" i="1"/>
  <c r="K34" i="1" s="1"/>
  <c r="Q29" i="1"/>
  <c r="F29" i="1"/>
  <c r="F34" i="1" s="1"/>
  <c r="J29" i="1"/>
  <c r="J34" i="1" s="1"/>
  <c r="N29" i="1"/>
  <c r="N34" i="1" s="1"/>
  <c r="O24" i="1"/>
  <c r="O28" i="1"/>
  <c r="C17" i="1"/>
  <c r="O17" i="1" s="1"/>
  <c r="Q17" i="1"/>
  <c r="D17" i="1"/>
  <c r="D33" i="1" s="1"/>
  <c r="H17" i="1"/>
  <c r="L17" i="1"/>
  <c r="L30" i="1" s="1"/>
  <c r="O10" i="1"/>
  <c r="O14" i="1"/>
  <c r="D29" i="1"/>
  <c r="D34" i="1" s="1"/>
  <c r="H29" i="1"/>
  <c r="H34" i="1" s="1"/>
  <c r="L29" i="1"/>
  <c r="L34" i="1" s="1"/>
  <c r="O21" i="1"/>
  <c r="O25" i="1"/>
  <c r="L33" i="1"/>
  <c r="I33" i="1"/>
  <c r="I30" i="1"/>
  <c r="C33" i="1"/>
  <c r="G30" i="1"/>
  <c r="G33" i="1"/>
  <c r="K30" i="1"/>
  <c r="H30" i="1"/>
  <c r="H33" i="1"/>
  <c r="E33" i="1"/>
  <c r="E30" i="1"/>
  <c r="M33" i="1"/>
  <c r="M30" i="1"/>
  <c r="F30" i="1"/>
  <c r="N30" i="1"/>
  <c r="N33" i="1"/>
  <c r="O9" i="1"/>
  <c r="C29" i="1"/>
  <c r="J30" i="1" l="1"/>
  <c r="D30" i="1"/>
  <c r="Q30" i="1"/>
  <c r="C35" i="1"/>
  <c r="D32" i="1" s="1"/>
  <c r="D35" i="1" s="1"/>
  <c r="E32" i="1" s="1"/>
  <c r="E35" i="1" s="1"/>
  <c r="F32" i="1" s="1"/>
  <c r="F35" i="1" s="1"/>
  <c r="G32" i="1" s="1"/>
  <c r="G35" i="1" s="1"/>
  <c r="H32" i="1" s="1"/>
  <c r="H35" i="1" s="1"/>
  <c r="I32" i="1" s="1"/>
  <c r="I35" i="1" s="1"/>
  <c r="J32" i="1" s="1"/>
  <c r="J35" i="1" s="1"/>
  <c r="K32" i="1" s="1"/>
  <c r="K35" i="1" s="1"/>
  <c r="L32" i="1" s="1"/>
  <c r="L35" i="1" s="1"/>
  <c r="M32" i="1" s="1"/>
  <c r="M35" i="1" s="1"/>
  <c r="N32" i="1" s="1"/>
  <c r="N35" i="1" s="1"/>
  <c r="O33" i="1"/>
  <c r="C34" i="1"/>
  <c r="O34" i="1" s="1"/>
  <c r="O29" i="1"/>
  <c r="O30" i="1" s="1"/>
  <c r="C30" i="1"/>
  <c r="O35" i="1" l="1"/>
</calcChain>
</file>

<file path=xl/sharedStrings.xml><?xml version="1.0" encoding="utf-8"?>
<sst xmlns="http://schemas.openxmlformats.org/spreadsheetml/2006/main" count="62" uniqueCount="62">
  <si>
    <t>4. sz. tábla a(z) .../2022. (...) önkormányzati rendelethez</t>
  </si>
  <si>
    <t>Adatok forintban</t>
  </si>
  <si>
    <t>R.</t>
  </si>
  <si>
    <t>Megnevezés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</si>
  <si>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</si>
  <si>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</si>
  <si>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</si>
  <si>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</si>
  <si>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</si>
  <si>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</si>
  <si>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</si>
  <si>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</si>
  <si>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</si>
  <si>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</si>
  <si>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</si>
  <si>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</si>
  <si>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Összesen:</t>
  </si>
  <si>
    <t>Ellenőrzés</t>
  </si>
  <si>
    <t>Bevételek</t>
  </si>
  <si>
    <t>B1</t>
  </si>
  <si>
    <t>Önkormányzatok működési támogatásai</t>
  </si>
  <si>
    <t>B2</t>
  </si>
  <si>
    <t>Felhalmozási célú támogatások ÁH-on belül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</si>
  <si>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</si>
  <si>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</si>
  <si>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</si>
  <si>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</si>
  <si>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</si>
  <si>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</si>
  <si>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</si>
  <si>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</si>
  <si>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</si>
  <si>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</si>
  <si>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</si>
  <si>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</si>
  <si>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Bevételek összesen:</t>
  </si>
  <si>
    <t>Kiadások</t>
  </si>
  <si>
    <t>K1</t>
  </si>
  <si>
    <t>Személyi juttatások</t>
  </si>
  <si>
    <t>K2</t>
  </si>
  <si>
    <t>Munkaadókat terhelő járulékok és szha.</t>
  </si>
  <si>
    <t>K3</t>
  </si>
  <si>
    <t>Dologi  kiadások</t>
  </si>
  <si>
    <t>K4</t>
  </si>
  <si>
    <t>Ellátottak pénzbeli juttatásai</t>
  </si>
  <si>
    <t>K5</t>
  </si>
  <si>
    <t xml:space="preserve"> Egyéb működési célú kiadások</t>
  </si>
  <si>
    <t>K6</t>
  </si>
  <si>
    <t>Beruházások</t>
  </si>
  <si>
    <t>K7</t>
  </si>
  <si>
    <t>Felújítások</t>
  </si>
  <si>
    <t>K8</t>
  </si>
  <si>
    <t>Egyéb felhalmozási kiadások</t>
  </si>
  <si>
    <t>K9</t>
  </si>
  <si>
    <t>Finanszírozási kiadások</t>
  </si>
  <si>
    <t>Kiadások összesen:</t>
  </si>
  <si>
    <t>Egyenleg</t>
  </si>
  <si>
    <t>Nyitó pénzkészlet</t>
  </si>
  <si>
    <t xml:space="preserve"> + bevételek</t>
  </si>
  <si>
    <t xml:space="preserve"> - kiadások</t>
  </si>
  <si>
    <t>Záró pénzkészlet</t>
  </si>
  <si>
    <t>Nyúl Község Önkormányzatának likviditási terve - 2022.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</si>
</sst>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10"/>
      <name val="Times New Roman CE"/>
      <charset val="238"/>
    </font>
    <font>
      <b/>
      <i/>
      <sz val="10"/>
      <name val="Garamond"/>
      <family val="1"/>
      <charset val="238"/>
    </font>
    <font>
      <b/>
      <sz val="10"/>
      <color theme="4" tint="0.79998168889431442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4" tint="0.79998168889431442"/>
      <name val="Garamond"/>
      <family val="1"/>
      <charset val="238"/>
    </font>
    <font>
      <b/>
      <sz val="10"/>
      <color rgb="FFC00000"/>
      <name val="Garamond"/>
      <family val="1"/>
      <charset val="238"/>
    </font>
    <font>
      <b/>
      <sz val="10"/>
      <color rgb="FF0070C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2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7" fillId="2" borderId="0" xfId="2" applyFont="1" applyFill="1" applyAlignment="1" applyProtection="1">
      <alignment horizontal="right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3" fontId="5" fillId="4" borderId="9" xfId="1" applyNumberFormat="1" applyFont="1" applyFill="1" applyBorder="1" applyAlignment="1" applyProtection="1">
      <alignment horizontal="right" vertical="center"/>
      <protection locked="0"/>
    </xf>
    <xf numFmtId="0" fontId="5" fillId="5" borderId="9" xfId="1" applyFont="1" applyFill="1" applyBorder="1" applyAlignment="1" applyProtection="1">
      <alignment horizontal="center" vertical="center"/>
      <protection locked="0"/>
    </xf>
    <xf numFmtId="0" fontId="5" fillId="5" borderId="9" xfId="1" applyFont="1" applyFill="1" applyBorder="1" applyAlignment="1" applyProtection="1">
      <alignment horizontal="left" vertical="center" wrapText="1"/>
      <protection locked="0"/>
    </xf>
    <xf numFmtId="3" fontId="5" fillId="2" borderId="9" xfId="1" applyNumberFormat="1" applyFont="1" applyFill="1" applyBorder="1" applyAlignment="1" applyProtection="1">
      <alignment horizontal="right" vertical="center"/>
      <protection locked="0"/>
    </xf>
    <xf numFmtId="3" fontId="5" fillId="6" borderId="9" xfId="1" applyNumberFormat="1" applyFont="1" applyFill="1" applyBorder="1" applyAlignment="1" applyProtection="1">
      <alignment horizontal="right" vertical="center"/>
      <protection locked="0"/>
    </xf>
    <xf numFmtId="3" fontId="5" fillId="7" borderId="9" xfId="1" applyNumberFormat="1" applyFont="1" applyFill="1" applyBorder="1" applyAlignment="1" applyProtection="1">
      <alignment horizontal="right" vertical="center"/>
      <protection locked="0"/>
    </xf>
    <xf numFmtId="0" fontId="5" fillId="5" borderId="9" xfId="1" applyFont="1" applyFill="1" applyBorder="1" applyAlignment="1" applyProtection="1">
      <alignment horizontal="left" vertical="center"/>
      <protection locked="0"/>
    </xf>
    <xf numFmtId="0" fontId="8" fillId="4" borderId="9" xfId="1" applyFont="1" applyFill="1" applyBorder="1" applyAlignment="1" applyProtection="1">
      <alignment horizontal="left" vertical="center"/>
      <protection locked="0"/>
    </xf>
    <xf numFmtId="3" fontId="8" fillId="4" borderId="9" xfId="1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 applyProtection="1">
      <alignment horizontal="left" vertical="center" indent="1"/>
      <protection locked="0"/>
    </xf>
    <xf numFmtId="0" fontId="9" fillId="2" borderId="0" xfId="1" applyFont="1" applyFill="1" applyAlignment="1" applyProtection="1">
      <alignment horizontal="left" vertical="center" indent="1"/>
      <protection locked="0"/>
    </xf>
    <xf numFmtId="164" fontId="9" fillId="2" borderId="0" xfId="1" applyNumberFormat="1" applyFont="1" applyFill="1" applyAlignment="1" applyProtection="1">
      <alignment vertical="center"/>
      <protection locked="0"/>
    </xf>
    <xf numFmtId="3" fontId="5" fillId="2" borderId="0" xfId="1" applyNumberFormat="1" applyFont="1" applyFill="1" applyAlignment="1" applyProtection="1">
      <alignment horizontal="right" vertical="center"/>
      <protection locked="0"/>
    </xf>
    <xf numFmtId="0" fontId="10" fillId="4" borderId="0" xfId="1" applyFont="1" applyFill="1" applyAlignment="1" applyProtection="1">
      <alignment vertical="center"/>
      <protection locked="0"/>
    </xf>
    <xf numFmtId="0" fontId="11" fillId="3" borderId="9" xfId="1" applyFont="1" applyFill="1" applyBorder="1" applyAlignment="1" applyProtection="1">
      <alignment horizontal="center" vertical="center"/>
      <protection locked="0"/>
    </xf>
    <xf numFmtId="0" fontId="11" fillId="3" borderId="9" xfId="1" applyFont="1" applyFill="1" applyBorder="1" applyAlignment="1" applyProtection="1">
      <alignment horizontal="left" vertical="center"/>
      <protection locked="0"/>
    </xf>
    <xf numFmtId="3" fontId="11" fillId="3" borderId="9" xfId="1" applyNumberFormat="1" applyFont="1" applyFill="1" applyBorder="1" applyAlignment="1" applyProtection="1">
      <alignment horizontal="right"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12" fillId="3" borderId="9" xfId="1" applyFont="1" applyFill="1" applyBorder="1" applyAlignment="1" applyProtection="1">
      <alignment horizontal="center" vertical="center"/>
      <protection locked="0"/>
    </xf>
    <xf numFmtId="0" fontId="12" fillId="3" borderId="9" xfId="1" applyFont="1" applyFill="1" applyBorder="1" applyProtection="1">
      <protection locked="0"/>
    </xf>
    <xf numFmtId="3" fontId="12" fillId="8" borderId="9" xfId="1" applyNumberFormat="1" applyFont="1" applyFill="1" applyBorder="1" applyAlignment="1" applyProtection="1">
      <alignment horizontal="right" vertical="center"/>
      <protection locked="0"/>
    </xf>
    <xf numFmtId="3" fontId="12" fillId="3" borderId="9" xfId="1" applyNumberFormat="1" applyFont="1" applyFill="1" applyBorder="1" applyAlignment="1" applyProtection="1">
      <alignment horizontal="right" vertical="center"/>
      <protection locked="0"/>
    </xf>
    <xf numFmtId="0" fontId="5" fillId="5" borderId="9" xfId="1" applyFont="1" applyFill="1" applyBorder="1" applyProtection="1">
      <protection locked="0"/>
    </xf>
    <xf numFmtId="0" fontId="11" fillId="3" borderId="9" xfId="1" applyFon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/>
      <protection hidden="1"/>
    </xf>
    <xf numFmtId="0" fontId="3" fillId="3" borderId="2" xfId="1" applyFont="1" applyFill="1" applyBorder="1" applyAlignment="1" applyProtection="1">
      <alignment horizontal="center"/>
      <protection hidden="1"/>
    </xf>
    <xf numFmtId="0" fontId="3" fillId="3" borderId="3" xfId="1" applyFont="1" applyFill="1" applyBorder="1" applyAlignment="1" applyProtection="1">
      <alignment horizontal="center"/>
      <protection hidden="1"/>
    </xf>
    <xf numFmtId="0" fontId="4" fillId="3" borderId="4" xfId="1" applyFont="1" applyFill="1" applyBorder="1" applyAlignment="1" applyProtection="1">
      <alignment horizontal="center" wrapText="1"/>
      <protection hidden="1"/>
    </xf>
    <xf numFmtId="0" fontId="4" fillId="3" borderId="0" xfId="1" applyFont="1" applyFill="1" applyAlignment="1" applyProtection="1">
      <alignment horizontal="center" wrapText="1"/>
      <protection hidden="1"/>
    </xf>
    <xf numFmtId="0" fontId="4" fillId="3" borderId="5" xfId="1" applyFont="1" applyFill="1" applyBorder="1" applyAlignment="1" applyProtection="1">
      <alignment horizontal="center" wrapText="1"/>
      <protection hidden="1"/>
    </xf>
    <xf numFmtId="0" fontId="4" fillId="3" borderId="6" xfId="1" applyFont="1" applyFill="1" applyBorder="1" applyAlignment="1" applyProtection="1">
      <alignment horizontal="center" wrapText="1"/>
      <protection hidden="1"/>
    </xf>
    <xf numFmtId="0" fontId="4" fillId="3" borderId="7" xfId="1" applyFont="1" applyFill="1" applyBorder="1" applyAlignment="1" applyProtection="1">
      <alignment horizontal="center" wrapText="1"/>
      <protection hidden="1"/>
    </xf>
    <xf numFmtId="0" fontId="4" fillId="3" borderId="8" xfId="1" applyFont="1" applyFill="1" applyBorder="1" applyAlignment="1" applyProtection="1">
      <alignment horizontal="center" wrapText="1"/>
      <protection hidden="1"/>
    </xf>
    <xf numFmtId="0" fontId="8" fillId="4" borderId="9" xfId="1" applyFont="1" applyFill="1" applyBorder="1" applyAlignment="1" applyProtection="1">
      <alignment horizontal="left" vertical="center"/>
      <protection locked="0"/>
    </xf>
    <xf numFmtId="0" fontId="5" fillId="3" borderId="9" xfId="1" applyFont="1" applyFill="1" applyBorder="1" applyAlignment="1" applyProtection="1">
      <alignment horizontal="center"/>
      <protection locked="0"/>
    </xf>
  </cellXfs>
  <cellStyles count="3">
    <cellStyle name="Normál" xfId="0" builtinId="0"/>
    <cellStyle name="Normál 2" xfId="2" xr:uid="{A2F097FC-A5E1-4D09-8470-F8619F961232}"/>
    <cellStyle name="Normál_SEGEDLETEK" xfId="1" xr:uid="{84284A0D-B7B1-43E4-BD7F-4A58182E5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2</xdr:row>
      <xdr:rowOff>161925</xdr:rowOff>
    </xdr:from>
    <xdr:to>
      <xdr:col>17</xdr:col>
      <xdr:colOff>213900</xdr:colOff>
      <xdr:row>4</xdr:row>
      <xdr:rowOff>32925</xdr:rowOff>
    </xdr:to>
    <xdr:pic>
      <xdr:nvPicPr>
        <xdr:cNvPr id="3" name="Ábra 2" descr="Vízszintesen visszakanyarodó nyí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4FC5F4-91D5-493D-9336-E4AB38126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906500" y="4381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2</xdr:row>
      <xdr:rowOff>161925</xdr:rowOff>
    </xdr:from>
    <xdr:to>
      <xdr:col>17</xdr:col>
      <xdr:colOff>4350</xdr:colOff>
      <xdr:row>4</xdr:row>
      <xdr:rowOff>13875</xdr:rowOff>
    </xdr:to>
    <xdr:pic>
      <xdr:nvPicPr>
        <xdr:cNvPr id="5" name="Ábra 4" descr="Vízszintesen visszakanyarodó nyí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8BCFAB-7326-48A8-91C0-98327620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906500" y="438150"/>
          <a:ext cx="252000" cy="25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&#225;solat%20-%20Ny&#250;l_Koltsegvetes_2022_v6o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R"/>
      <sheetName val="Főkönyv"/>
      <sheetName val="D1"/>
      <sheetName val="D2"/>
      <sheetName val="D3"/>
      <sheetName val="Index2"/>
      <sheetName val="COFOG"/>
      <sheetName val="COFOG2"/>
      <sheetName val="K1K2"/>
      <sheetName val="K3"/>
      <sheetName val="K4"/>
      <sheetName val="K5"/>
      <sheetName val="K6"/>
      <sheetName val="K7"/>
      <sheetName val="K8"/>
      <sheetName val="K9"/>
      <sheetName val="B1"/>
      <sheetName val="B2"/>
      <sheetName val="B3"/>
      <sheetName val="B4"/>
      <sheetName val="B5"/>
      <sheetName val="B6"/>
      <sheetName val="B7"/>
      <sheetName val="B8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T1"/>
      <sheetName val="T2"/>
      <sheetName val="T3"/>
      <sheetName val="T4"/>
      <sheetName val="T5"/>
      <sheetName val="T6"/>
      <sheetName val="T7"/>
      <sheetName val="T8"/>
      <sheetName val="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01">
          <cell r="BY1001">
            <v>22422544</v>
          </cell>
          <cell r="BZ1001">
            <v>24574672</v>
          </cell>
          <cell r="CA1001">
            <v>24856418</v>
          </cell>
          <cell r="CB1001">
            <v>24936418</v>
          </cell>
          <cell r="CC1001">
            <v>35256418</v>
          </cell>
          <cell r="CD1001">
            <v>24949418</v>
          </cell>
          <cell r="CE1001">
            <v>25369418</v>
          </cell>
          <cell r="CF1001">
            <v>24869418</v>
          </cell>
          <cell r="CG1001">
            <v>25073838</v>
          </cell>
          <cell r="CH1001">
            <v>25365838</v>
          </cell>
          <cell r="CI1001">
            <v>25365838</v>
          </cell>
          <cell r="CM1001">
            <v>3495964</v>
          </cell>
          <cell r="CN1001">
            <v>3233011</v>
          </cell>
          <cell r="CO1001">
            <v>3269638</v>
          </cell>
          <cell r="CP1001">
            <v>3280038</v>
          </cell>
          <cell r="CQ1001">
            <v>6751638</v>
          </cell>
          <cell r="CR1001">
            <v>3281728</v>
          </cell>
          <cell r="CS1001">
            <v>3271328</v>
          </cell>
          <cell r="CT1001">
            <v>3271328</v>
          </cell>
          <cell r="CU1001">
            <v>3306211</v>
          </cell>
          <cell r="CV1001">
            <v>3340813</v>
          </cell>
          <cell r="CW1001">
            <v>3340813</v>
          </cell>
        </row>
      </sheetData>
      <sheetData sheetId="10">
        <row r="5501">
          <cell r="AY5501">
            <v>16085830</v>
          </cell>
          <cell r="AZ5501">
            <v>16212730</v>
          </cell>
          <cell r="BA5501">
            <v>17340228</v>
          </cell>
          <cell r="BB5501">
            <v>16555830</v>
          </cell>
          <cell r="BC5501">
            <v>18189802</v>
          </cell>
          <cell r="BD5501">
            <v>17458260</v>
          </cell>
          <cell r="BE5501">
            <v>18045987</v>
          </cell>
          <cell r="BF5501">
            <v>16342730</v>
          </cell>
          <cell r="BG5501">
            <v>19890229</v>
          </cell>
          <cell r="BH5501">
            <v>16405830</v>
          </cell>
          <cell r="BI5501">
            <v>16922730</v>
          </cell>
          <cell r="BM5501">
            <v>3837837</v>
          </cell>
          <cell r="BN5501">
            <v>3851337</v>
          </cell>
          <cell r="BO5501">
            <v>4156437</v>
          </cell>
          <cell r="BP5501">
            <v>3945837</v>
          </cell>
          <cell r="BQ5501">
            <v>3972837</v>
          </cell>
          <cell r="BR5501">
            <v>4209906</v>
          </cell>
          <cell r="BS5501">
            <v>4334680</v>
          </cell>
          <cell r="BT5501">
            <v>3864837</v>
          </cell>
          <cell r="BU5501">
            <v>4844937</v>
          </cell>
          <cell r="BV5501">
            <v>3918837</v>
          </cell>
          <cell r="BW5501">
            <v>3999837</v>
          </cell>
        </row>
      </sheetData>
      <sheetData sheetId="11">
        <row r="504">
          <cell r="AM504">
            <v>130000</v>
          </cell>
          <cell r="AN504">
            <v>880000</v>
          </cell>
          <cell r="AO504">
            <v>130000</v>
          </cell>
          <cell r="AP504">
            <v>130000</v>
          </cell>
          <cell r="AQ504">
            <v>130000</v>
          </cell>
          <cell r="AR504">
            <v>130000</v>
          </cell>
          <cell r="AS504">
            <v>130000</v>
          </cell>
          <cell r="AT504">
            <v>130000</v>
          </cell>
          <cell r="AU504">
            <v>130000</v>
          </cell>
          <cell r="AV504">
            <v>880000</v>
          </cell>
          <cell r="AW504">
            <v>130000</v>
          </cell>
        </row>
      </sheetData>
      <sheetData sheetId="12">
        <row r="504">
          <cell r="AM504">
            <v>5290599</v>
          </cell>
          <cell r="AN504">
            <v>3440469</v>
          </cell>
          <cell r="AO504">
            <v>290599</v>
          </cell>
          <cell r="AP504">
            <v>1230599</v>
          </cell>
          <cell r="AQ504">
            <v>1290599</v>
          </cell>
          <cell r="AR504">
            <v>1190599</v>
          </cell>
          <cell r="AS504">
            <v>7240599</v>
          </cell>
          <cell r="AT504">
            <v>1290599</v>
          </cell>
          <cell r="AU504">
            <v>1440599</v>
          </cell>
          <cell r="AV504">
            <v>290599</v>
          </cell>
          <cell r="AW504">
            <v>290599</v>
          </cell>
        </row>
      </sheetData>
      <sheetData sheetId="13">
        <row r="504">
          <cell r="AY504">
            <v>0</v>
          </cell>
          <cell r="AZ504">
            <v>0</v>
          </cell>
          <cell r="BA504">
            <v>70888976</v>
          </cell>
          <cell r="BB504">
            <v>67326142</v>
          </cell>
          <cell r="BC504">
            <v>86938583</v>
          </cell>
          <cell r="BD504">
            <v>0</v>
          </cell>
          <cell r="BE504">
            <v>0</v>
          </cell>
          <cell r="BF504">
            <v>3937008</v>
          </cell>
          <cell r="BG504">
            <v>0</v>
          </cell>
          <cell r="BH504">
            <v>0</v>
          </cell>
          <cell r="BI504">
            <v>0</v>
          </cell>
          <cell r="BN504">
            <v>0</v>
          </cell>
          <cell r="BO504">
            <v>0</v>
          </cell>
          <cell r="BP504">
            <v>19140024</v>
          </cell>
          <cell r="BQ504">
            <v>18178058</v>
          </cell>
          <cell r="BR504">
            <v>23473417</v>
          </cell>
          <cell r="BS504">
            <v>0</v>
          </cell>
          <cell r="BT504">
            <v>0</v>
          </cell>
          <cell r="BU504">
            <v>1062992</v>
          </cell>
          <cell r="BV504">
            <v>0</v>
          </cell>
          <cell r="BW504">
            <v>0</v>
          </cell>
          <cell r="BX504">
            <v>0</v>
          </cell>
        </row>
      </sheetData>
      <sheetData sheetId="14">
        <row r="504">
          <cell r="AY504">
            <v>0</v>
          </cell>
          <cell r="AZ504">
            <v>0</v>
          </cell>
          <cell r="BA504">
            <v>0</v>
          </cell>
          <cell r="BB504">
            <v>1384164</v>
          </cell>
          <cell r="BC504">
            <v>28162748</v>
          </cell>
          <cell r="BD504">
            <v>0</v>
          </cell>
          <cell r="BE504">
            <v>0</v>
          </cell>
          <cell r="BF504">
            <v>0</v>
          </cell>
          <cell r="BG504">
            <v>3936776</v>
          </cell>
          <cell r="BH504">
            <v>74832208</v>
          </cell>
          <cell r="BI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373724</v>
          </cell>
          <cell r="BR504">
            <v>7603942</v>
          </cell>
          <cell r="BS504">
            <v>0</v>
          </cell>
          <cell r="BT504">
            <v>0</v>
          </cell>
          <cell r="BU504">
            <v>0</v>
          </cell>
          <cell r="BV504">
            <v>1062929</v>
          </cell>
          <cell r="BW504">
            <v>20204696</v>
          </cell>
          <cell r="BX504">
            <v>0</v>
          </cell>
        </row>
      </sheetData>
      <sheetData sheetId="15">
        <row r="504">
          <cell r="AM504">
            <v>0</v>
          </cell>
          <cell r="AN504">
            <v>0</v>
          </cell>
          <cell r="AO504">
            <v>6000000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</row>
      </sheetData>
      <sheetData sheetId="16">
        <row r="506">
          <cell r="AM506">
            <v>12980313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</row>
      </sheetData>
      <sheetData sheetId="17">
        <row r="504">
          <cell r="AL504">
            <v>41199178</v>
          </cell>
          <cell r="AM504">
            <v>32886418</v>
          </cell>
          <cell r="AN504">
            <v>29079598</v>
          </cell>
          <cell r="AO504">
            <v>29079598</v>
          </cell>
          <cell r="AP504">
            <v>29079598</v>
          </cell>
          <cell r="AQ504">
            <v>29079598</v>
          </cell>
          <cell r="AR504">
            <v>29079598</v>
          </cell>
          <cell r="AS504">
            <v>29079598</v>
          </cell>
          <cell r="AT504">
            <v>29079598</v>
          </cell>
          <cell r="AU504">
            <v>29079597</v>
          </cell>
          <cell r="AV504">
            <v>29079598</v>
          </cell>
        </row>
      </sheetData>
      <sheetData sheetId="18">
        <row r="504">
          <cell r="AL504">
            <v>0</v>
          </cell>
          <cell r="AM504">
            <v>0</v>
          </cell>
          <cell r="AN504">
            <v>0</v>
          </cell>
          <cell r="AO504">
            <v>53800000</v>
          </cell>
          <cell r="AP504">
            <v>6750000</v>
          </cell>
          <cell r="AQ504">
            <v>12701000</v>
          </cell>
          <cell r="AR504">
            <v>4587000</v>
          </cell>
          <cell r="AS504">
            <v>11584378</v>
          </cell>
          <cell r="AT504">
            <v>0</v>
          </cell>
          <cell r="AU504">
            <v>0</v>
          </cell>
          <cell r="AV504">
            <v>74400000</v>
          </cell>
        </row>
      </sheetData>
      <sheetData sheetId="19">
        <row r="504">
          <cell r="AM504">
            <v>0</v>
          </cell>
          <cell r="AN504">
            <v>0</v>
          </cell>
          <cell r="AO504">
            <v>69340000</v>
          </cell>
          <cell r="AP504">
            <v>40000</v>
          </cell>
          <cell r="AQ504">
            <v>40000</v>
          </cell>
          <cell r="AR504">
            <v>40000</v>
          </cell>
          <cell r="AS504">
            <v>40000</v>
          </cell>
          <cell r="AT504">
            <v>40000</v>
          </cell>
          <cell r="AU504">
            <v>69340000</v>
          </cell>
          <cell r="AV504">
            <v>0</v>
          </cell>
          <cell r="AW504">
            <v>0</v>
          </cell>
        </row>
      </sheetData>
      <sheetData sheetId="20">
        <row r="2001">
          <cell r="AY2001">
            <v>3476064</v>
          </cell>
          <cell r="AZ2001">
            <v>3476064</v>
          </cell>
          <cell r="BA2001">
            <v>3626064</v>
          </cell>
          <cell r="BB2001">
            <v>3476064</v>
          </cell>
          <cell r="BC2001">
            <v>3476064</v>
          </cell>
          <cell r="BD2001">
            <v>4476064</v>
          </cell>
          <cell r="BE2001">
            <v>3476064</v>
          </cell>
          <cell r="BF2001">
            <v>2382362</v>
          </cell>
          <cell r="BG2001">
            <v>245000</v>
          </cell>
          <cell r="BH2001">
            <v>3476064</v>
          </cell>
          <cell r="BI2001">
            <v>3476064</v>
          </cell>
          <cell r="BM2001">
            <v>885887</v>
          </cell>
          <cell r="BN2001">
            <v>885887</v>
          </cell>
          <cell r="BO2001">
            <v>885887</v>
          </cell>
          <cell r="BP2001">
            <v>885887</v>
          </cell>
          <cell r="BQ2001">
            <v>885887</v>
          </cell>
          <cell r="BR2001">
            <v>885887</v>
          </cell>
          <cell r="BS2001">
            <v>885887</v>
          </cell>
          <cell r="BT2001">
            <v>563588</v>
          </cell>
          <cell r="BU2001">
            <v>0</v>
          </cell>
          <cell r="BV2001">
            <v>885887</v>
          </cell>
          <cell r="BW2001">
            <v>885887</v>
          </cell>
        </row>
      </sheetData>
      <sheetData sheetId="21">
        <row r="504"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</row>
      </sheetData>
      <sheetData sheetId="22">
        <row r="504"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</row>
      </sheetData>
      <sheetData sheetId="23">
        <row r="504">
          <cell r="AM504">
            <v>1100000</v>
          </cell>
          <cell r="AN504">
            <v>2600000</v>
          </cell>
          <cell r="AO504">
            <v>1100000</v>
          </cell>
          <cell r="AP504">
            <v>1100000</v>
          </cell>
          <cell r="AQ504">
            <v>1100000</v>
          </cell>
          <cell r="AR504">
            <v>1100000</v>
          </cell>
          <cell r="AS504">
            <v>1100000</v>
          </cell>
          <cell r="AT504">
            <v>1100000</v>
          </cell>
          <cell r="AU504">
            <v>1100000</v>
          </cell>
          <cell r="AV504">
            <v>1100000</v>
          </cell>
          <cell r="AW504">
            <v>1100000</v>
          </cell>
        </row>
      </sheetData>
      <sheetData sheetId="24">
        <row r="506">
          <cell r="AM506">
            <v>0</v>
          </cell>
          <cell r="AN506">
            <v>0</v>
          </cell>
          <cell r="AO506">
            <v>0</v>
          </cell>
          <cell r="AP506">
            <v>350431315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1">
          <cell r="F11">
            <v>0</v>
          </cell>
        </row>
        <row r="18">
          <cell r="F18">
            <v>0</v>
          </cell>
        </row>
        <row r="25">
          <cell r="F25">
            <v>0</v>
          </cell>
        </row>
        <row r="32">
          <cell r="F32">
            <v>0</v>
          </cell>
        </row>
        <row r="39">
          <cell r="F39">
            <v>0</v>
          </cell>
        </row>
        <row r="51">
          <cell r="F51">
            <v>0</v>
          </cell>
        </row>
        <row r="57">
          <cell r="F57">
            <v>0</v>
          </cell>
        </row>
        <row r="62">
          <cell r="F62">
            <v>0</v>
          </cell>
        </row>
        <row r="91">
          <cell r="F91">
            <v>0</v>
          </cell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8">
          <cell r="F108"/>
        </row>
        <row r="110">
          <cell r="F110"/>
        </row>
        <row r="112">
          <cell r="F112"/>
        </row>
        <row r="138">
          <cell r="F138">
            <v>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89A5-8714-478D-BE6F-FDD7CAC5FFCB}">
  <dimension ref="A2:Q35"/>
  <sheetViews>
    <sheetView tabSelected="1" workbookViewId="0">
      <selection activeCell="T23" sqref="T23"/>
    </sheetView>
  </sheetViews>
  <sheetFormatPr defaultRowHeight="15.75" x14ac:dyDescent="0.25"/>
  <cols>
    <col min="1" max="1" width="4.140625" style="1" customWidth="1"/>
    <col min="2" max="2" width="34.140625" style="1" customWidth="1"/>
    <col min="3" max="15" width="12.28515625" style="1" customWidth="1"/>
    <col min="16" max="16" width="1" style="1" customWidth="1"/>
    <col min="17" max="17" width="12.28515625" style="1" customWidth="1"/>
  </cols>
  <sheetData>
    <row r="2" spans="1:17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15.75" customHeight="1" x14ac:dyDescent="0.25">
      <c r="A3" s="37" t="s">
        <v>61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1:17" ht="15.75" customHeight="1" x14ac:dyDescent="0.25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</row>
    <row r="6" spans="1:17" ht="15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2"/>
      <c r="Q6" s="5" t="s">
        <v>17</v>
      </c>
    </row>
    <row r="7" spans="1:17" ht="1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2"/>
      <c r="Q7" s="2"/>
    </row>
    <row r="8" spans="1:17" ht="15" x14ac:dyDescent="0.25">
      <c r="A8" s="8"/>
      <c r="B8" s="43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9"/>
      <c r="Q8" s="10"/>
    </row>
    <row r="9" spans="1:17" ht="15" x14ac:dyDescent="0.25">
      <c r="A9" s="11" t="s">
        <v>19</v>
      </c>
      <c r="B9" s="12" t="s">
        <v>20</v>
      </c>
      <c r="C9" s="13">
        <f>[1]B1!AK504</f>
        <v>0</v>
      </c>
      <c r="D9" s="13">
        <f>[1]B1!AL504</f>
        <v>41199178</v>
      </c>
      <c r="E9" s="13">
        <f>[1]B1!AM504</f>
        <v>32886418</v>
      </c>
      <c r="F9" s="13">
        <f>[1]B1!AN504</f>
        <v>29079598</v>
      </c>
      <c r="G9" s="13">
        <f>[1]B1!AO504</f>
        <v>29079598</v>
      </c>
      <c r="H9" s="13">
        <f>[1]B1!AP504</f>
        <v>29079598</v>
      </c>
      <c r="I9" s="13">
        <f>[1]B1!AQ504</f>
        <v>29079598</v>
      </c>
      <c r="J9" s="13">
        <f>[1]B1!AR504</f>
        <v>29079598</v>
      </c>
      <c r="K9" s="13">
        <f>[1]B1!AS504</f>
        <v>29079598</v>
      </c>
      <c r="L9" s="13">
        <f>[1]B1!AT504</f>
        <v>29079598</v>
      </c>
      <c r="M9" s="13">
        <f>[1]B1!AU504</f>
        <v>29079597</v>
      </c>
      <c r="N9" s="13">
        <f>[1]B1!AV504</f>
        <v>29079598</v>
      </c>
      <c r="O9" s="14">
        <f t="shared" ref="O9:O17" si="0">SUM(C9:N9)</f>
        <v>335801977</v>
      </c>
      <c r="P9" s="9"/>
      <c r="Q9" s="15">
        <f>[1]T1!F11+[1]T1!F18</f>
        <v>0</v>
      </c>
    </row>
    <row r="10" spans="1:17" ht="15" x14ac:dyDescent="0.25">
      <c r="A10" s="11" t="s">
        <v>21</v>
      </c>
      <c r="B10" s="12" t="s">
        <v>22</v>
      </c>
      <c r="C10" s="13">
        <f>[1]B2!AK504</f>
        <v>0</v>
      </c>
      <c r="D10" s="13">
        <f>[1]B2!AL504</f>
        <v>0</v>
      </c>
      <c r="E10" s="13">
        <f>[1]B2!AM504</f>
        <v>0</v>
      </c>
      <c r="F10" s="13">
        <f>[1]B2!AN504</f>
        <v>0</v>
      </c>
      <c r="G10" s="13">
        <f>[1]B2!AO504</f>
        <v>53800000</v>
      </c>
      <c r="H10" s="13">
        <f>[1]B2!AP504</f>
        <v>6750000</v>
      </c>
      <c r="I10" s="13">
        <f>[1]B2!AQ504</f>
        <v>12701000</v>
      </c>
      <c r="J10" s="13">
        <f>[1]B2!AR504</f>
        <v>4587000</v>
      </c>
      <c r="K10" s="13">
        <f>[1]B2!AS504</f>
        <v>11584378</v>
      </c>
      <c r="L10" s="13">
        <f>[1]B2!AT504</f>
        <v>0</v>
      </c>
      <c r="M10" s="13">
        <f>[1]B2!AU504</f>
        <v>0</v>
      </c>
      <c r="N10" s="13">
        <f>[1]B2!AV504</f>
        <v>74400000</v>
      </c>
      <c r="O10" s="14">
        <f t="shared" si="0"/>
        <v>163822378</v>
      </c>
      <c r="P10" s="9"/>
      <c r="Q10" s="15">
        <f>[1]T1!F25</f>
        <v>0</v>
      </c>
    </row>
    <row r="11" spans="1:17" ht="15" x14ac:dyDescent="0.25">
      <c r="A11" s="11" t="s">
        <v>23</v>
      </c>
      <c r="B11" s="16" t="s">
        <v>24</v>
      </c>
      <c r="C11" s="13">
        <f>[1]B3!AL504</f>
        <v>0</v>
      </c>
      <c r="D11" s="13">
        <f>[1]B3!AM504</f>
        <v>0</v>
      </c>
      <c r="E11" s="13">
        <f>[1]B3!AN504</f>
        <v>0</v>
      </c>
      <c r="F11" s="13">
        <f>[1]B3!AO504</f>
        <v>69340000</v>
      </c>
      <c r="G11" s="13">
        <f>[1]B3!AP504</f>
        <v>40000</v>
      </c>
      <c r="H11" s="13">
        <f>[1]B3!AQ504</f>
        <v>40000</v>
      </c>
      <c r="I11" s="13">
        <f>[1]B3!AR504</f>
        <v>40000</v>
      </c>
      <c r="J11" s="13">
        <f>[1]B3!AS504</f>
        <v>40000</v>
      </c>
      <c r="K11" s="13">
        <f>[1]B3!AT504</f>
        <v>40000</v>
      </c>
      <c r="L11" s="13">
        <f>[1]B3!AU504</f>
        <v>69340000</v>
      </c>
      <c r="M11" s="13">
        <f>[1]B3!AV504</f>
        <v>0</v>
      </c>
      <c r="N11" s="13">
        <f>[1]B3!AW504</f>
        <v>0</v>
      </c>
      <c r="O11" s="14">
        <f t="shared" si="0"/>
        <v>138880000</v>
      </c>
      <c r="P11" s="9"/>
      <c r="Q11" s="15">
        <f>[1]T1!F32</f>
        <v>0</v>
      </c>
    </row>
    <row r="12" spans="1:17" ht="15" x14ac:dyDescent="0.25">
      <c r="A12" s="11" t="s">
        <v>25</v>
      </c>
      <c r="B12" s="16" t="s">
        <v>26</v>
      </c>
      <c r="C12" s="13">
        <f>[1]B4!AX2001+[1]B4!BL2001</f>
        <v>0</v>
      </c>
      <c r="D12" s="13">
        <f>[1]B4!AY2001+[1]B4!BM2001</f>
        <v>4361951</v>
      </c>
      <c r="E12" s="13">
        <f>[1]B4!AZ2001+[1]B4!BN2001</f>
        <v>4361951</v>
      </c>
      <c r="F12" s="13">
        <f>[1]B4!BA2001+[1]B4!BO2001</f>
        <v>4511951</v>
      </c>
      <c r="G12" s="13">
        <f>[1]B4!BB2001+[1]B4!BP2001</f>
        <v>4361951</v>
      </c>
      <c r="H12" s="13">
        <f>[1]B4!BC2001+[1]B4!BQ2001</f>
        <v>4361951</v>
      </c>
      <c r="I12" s="13">
        <f>[1]B4!BD2001+[1]B4!BR2001</f>
        <v>5361951</v>
      </c>
      <c r="J12" s="13">
        <f>[1]B4!BE2001+[1]B4!BS2001</f>
        <v>4361951</v>
      </c>
      <c r="K12" s="13">
        <f>[1]B4!BF2001+[1]B4!BT2001</f>
        <v>2945950</v>
      </c>
      <c r="L12" s="13">
        <f>[1]B4!BG2001+[1]B4!BU2001</f>
        <v>245000</v>
      </c>
      <c r="M12" s="13">
        <f>[1]B4!BH2001+[1]B4!BV2001</f>
        <v>4361951</v>
      </c>
      <c r="N12" s="13">
        <f>[1]B4!BI2001+[1]B4!BW2001</f>
        <v>4361951</v>
      </c>
      <c r="O12" s="14">
        <f t="shared" si="0"/>
        <v>43598509</v>
      </c>
      <c r="P12" s="9"/>
      <c r="Q12" s="15">
        <f>[1]T1!F39</f>
        <v>0</v>
      </c>
    </row>
    <row r="13" spans="1:17" ht="15" x14ac:dyDescent="0.25">
      <c r="A13" s="11" t="s">
        <v>27</v>
      </c>
      <c r="B13" s="16" t="s">
        <v>28</v>
      </c>
      <c r="C13" s="13">
        <f>[1]B5!AL504</f>
        <v>0</v>
      </c>
      <c r="D13" s="13">
        <f>[1]B5!AM504</f>
        <v>0</v>
      </c>
      <c r="E13" s="13">
        <f>[1]B5!AN504</f>
        <v>0</v>
      </c>
      <c r="F13" s="13">
        <f>[1]B5!AO504</f>
        <v>0</v>
      </c>
      <c r="G13" s="13">
        <f>[1]B5!AP504</f>
        <v>0</v>
      </c>
      <c r="H13" s="13">
        <f>[1]B5!AQ504</f>
        <v>0</v>
      </c>
      <c r="I13" s="13">
        <f>[1]B5!AR504</f>
        <v>0</v>
      </c>
      <c r="J13" s="13">
        <f>[1]B5!AS504</f>
        <v>0</v>
      </c>
      <c r="K13" s="13">
        <f>[1]B5!AT504</f>
        <v>0</v>
      </c>
      <c r="L13" s="13">
        <f>[1]B5!AU504</f>
        <v>0</v>
      </c>
      <c r="M13" s="13">
        <f>[1]B5!AV504</f>
        <v>0</v>
      </c>
      <c r="N13" s="13">
        <f>[1]B5!AW504</f>
        <v>0</v>
      </c>
      <c r="O13" s="14">
        <f t="shared" si="0"/>
        <v>0</v>
      </c>
      <c r="P13" s="9"/>
      <c r="Q13" s="15">
        <f>[1]T1!F51</f>
        <v>0</v>
      </c>
    </row>
    <row r="14" spans="1:17" ht="15" x14ac:dyDescent="0.25">
      <c r="A14" s="11" t="s">
        <v>29</v>
      </c>
      <c r="B14" s="16" t="s">
        <v>30</v>
      </c>
      <c r="C14" s="13">
        <f>[1]B6!AL504</f>
        <v>0</v>
      </c>
      <c r="D14" s="13">
        <f>[1]B6!AM504</f>
        <v>0</v>
      </c>
      <c r="E14" s="13">
        <f>[1]B6!AN504</f>
        <v>0</v>
      </c>
      <c r="F14" s="13">
        <f>[1]B6!AO504</f>
        <v>0</v>
      </c>
      <c r="G14" s="13">
        <f>[1]B6!AP504</f>
        <v>0</v>
      </c>
      <c r="H14" s="13">
        <f>[1]B6!AQ504</f>
        <v>0</v>
      </c>
      <c r="I14" s="13">
        <f>[1]B6!AR504</f>
        <v>0</v>
      </c>
      <c r="J14" s="13">
        <f>[1]B6!AS504</f>
        <v>0</v>
      </c>
      <c r="K14" s="13">
        <f>[1]B6!AT504</f>
        <v>0</v>
      </c>
      <c r="L14" s="13">
        <f>[1]B6!AU504</f>
        <v>0</v>
      </c>
      <c r="M14" s="13">
        <f>[1]B6!AV504</f>
        <v>0</v>
      </c>
      <c r="N14" s="13">
        <f>[1]B6!AW504</f>
        <v>0</v>
      </c>
      <c r="O14" s="14">
        <f t="shared" si="0"/>
        <v>0</v>
      </c>
      <c r="P14" s="9"/>
      <c r="Q14" s="15">
        <f>[1]T1!F57</f>
        <v>0</v>
      </c>
    </row>
    <row r="15" spans="1:17" ht="15" x14ac:dyDescent="0.25">
      <c r="A15" s="11" t="s">
        <v>31</v>
      </c>
      <c r="B15" s="12" t="s">
        <v>32</v>
      </c>
      <c r="C15" s="13">
        <f>[1]B7!AL504</f>
        <v>0</v>
      </c>
      <c r="D15" s="13">
        <f>[1]B7!AM504</f>
        <v>1100000</v>
      </c>
      <c r="E15" s="13">
        <f>[1]B7!AN504</f>
        <v>2600000</v>
      </c>
      <c r="F15" s="13">
        <f>[1]B7!AO504</f>
        <v>1100000</v>
      </c>
      <c r="G15" s="13">
        <f>[1]B7!AP504</f>
        <v>1100000</v>
      </c>
      <c r="H15" s="13">
        <f>[1]B7!AQ504</f>
        <v>1100000</v>
      </c>
      <c r="I15" s="13">
        <f>[1]B7!AR504</f>
        <v>1100000</v>
      </c>
      <c r="J15" s="13">
        <f>[1]B7!AS504</f>
        <v>1100000</v>
      </c>
      <c r="K15" s="13">
        <f>[1]B7!AT504</f>
        <v>1100000</v>
      </c>
      <c r="L15" s="13">
        <f>[1]B7!AU504</f>
        <v>1100000</v>
      </c>
      <c r="M15" s="13">
        <f>[1]B7!AV504</f>
        <v>1100000</v>
      </c>
      <c r="N15" s="13">
        <f>[1]B7!AW504</f>
        <v>1100000</v>
      </c>
      <c r="O15" s="14">
        <f t="shared" si="0"/>
        <v>13600000</v>
      </c>
      <c r="P15" s="9"/>
      <c r="Q15" s="15">
        <f>[1]T1!F62</f>
        <v>0</v>
      </c>
    </row>
    <row r="16" spans="1:17" ht="15" x14ac:dyDescent="0.25">
      <c r="A16" s="11" t="s">
        <v>33</v>
      </c>
      <c r="B16" s="16" t="s">
        <v>34</v>
      </c>
      <c r="C16" s="13">
        <f>[1]B8!AL506</f>
        <v>0</v>
      </c>
      <c r="D16" s="13">
        <f>[1]B8!AM506</f>
        <v>0</v>
      </c>
      <c r="E16" s="13">
        <f>[1]B8!AN506</f>
        <v>0</v>
      </c>
      <c r="F16" s="13">
        <f>[1]B8!AO506</f>
        <v>0</v>
      </c>
      <c r="G16" s="13">
        <f>[1]B8!AP506</f>
        <v>350431315</v>
      </c>
      <c r="H16" s="13">
        <f>[1]B8!AQ506</f>
        <v>0</v>
      </c>
      <c r="I16" s="13">
        <f>[1]B8!AR506</f>
        <v>0</v>
      </c>
      <c r="J16" s="13">
        <f>[1]B8!AS506</f>
        <v>0</v>
      </c>
      <c r="K16" s="13">
        <f>[1]B8!AT506</f>
        <v>0</v>
      </c>
      <c r="L16" s="13">
        <f>[1]B8!AU506</f>
        <v>0</v>
      </c>
      <c r="M16" s="13">
        <f>[1]B8!AV506</f>
        <v>0</v>
      </c>
      <c r="N16" s="13">
        <f>[1]B8!AW506</f>
        <v>0</v>
      </c>
      <c r="O16" s="14">
        <f t="shared" si="0"/>
        <v>350431315</v>
      </c>
      <c r="P16" s="9"/>
      <c r="Q16" s="15">
        <f>[1]T1!F91</f>
        <v>0</v>
      </c>
    </row>
    <row r="17" spans="1:17" ht="15" x14ac:dyDescent="0.25">
      <c r="A17" s="5"/>
      <c r="B17" s="17" t="s">
        <v>35</v>
      </c>
      <c r="C17" s="18">
        <f t="shared" ref="C17:N17" si="1">SUM(C9:C16)</f>
        <v>0</v>
      </c>
      <c r="D17" s="18">
        <f t="shared" si="1"/>
        <v>46661129</v>
      </c>
      <c r="E17" s="18">
        <f t="shared" si="1"/>
        <v>39848369</v>
      </c>
      <c r="F17" s="18">
        <f t="shared" si="1"/>
        <v>104031549</v>
      </c>
      <c r="G17" s="18">
        <f t="shared" si="1"/>
        <v>438812864</v>
      </c>
      <c r="H17" s="18">
        <f t="shared" si="1"/>
        <v>41331549</v>
      </c>
      <c r="I17" s="18">
        <f t="shared" si="1"/>
        <v>48282549</v>
      </c>
      <c r="J17" s="18">
        <f t="shared" si="1"/>
        <v>39168549</v>
      </c>
      <c r="K17" s="18">
        <f t="shared" si="1"/>
        <v>44749926</v>
      </c>
      <c r="L17" s="18">
        <f t="shared" si="1"/>
        <v>99764598</v>
      </c>
      <c r="M17" s="18">
        <f t="shared" si="1"/>
        <v>34541548</v>
      </c>
      <c r="N17" s="18">
        <f t="shared" si="1"/>
        <v>108941549</v>
      </c>
      <c r="O17" s="18">
        <f t="shared" si="0"/>
        <v>1046134179</v>
      </c>
      <c r="P17" s="9"/>
      <c r="Q17" s="18">
        <f>SUM(Q9:Q16)</f>
        <v>0</v>
      </c>
    </row>
    <row r="18" spans="1:17" ht="15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9"/>
      <c r="Q18" s="22"/>
    </row>
    <row r="19" spans="1:17" ht="15" x14ac:dyDescent="0.25">
      <c r="A19" s="8"/>
      <c r="B19" s="43" t="s">
        <v>36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9"/>
      <c r="Q19" s="10"/>
    </row>
    <row r="20" spans="1:17" ht="15" x14ac:dyDescent="0.25">
      <c r="A20" s="11" t="s">
        <v>37</v>
      </c>
      <c r="B20" s="16" t="s">
        <v>38</v>
      </c>
      <c r="C20" s="13">
        <f>[1]K1K2!BX1001</f>
        <v>0</v>
      </c>
      <c r="D20" s="13">
        <f>[1]K1K2!BY1001</f>
        <v>22422544</v>
      </c>
      <c r="E20" s="13">
        <f>[1]K1K2!BZ1001</f>
        <v>24574672</v>
      </c>
      <c r="F20" s="13">
        <f>[1]K1K2!CA1001</f>
        <v>24856418</v>
      </c>
      <c r="G20" s="13">
        <f>[1]K1K2!CB1001</f>
        <v>24936418</v>
      </c>
      <c r="H20" s="13">
        <f>[1]K1K2!CC1001</f>
        <v>35256418</v>
      </c>
      <c r="I20" s="13">
        <f>[1]K1K2!CD1001</f>
        <v>24949418</v>
      </c>
      <c r="J20" s="13">
        <f>[1]K1K2!CE1001</f>
        <v>25369418</v>
      </c>
      <c r="K20" s="13">
        <f>[1]K1K2!CF1001</f>
        <v>24869418</v>
      </c>
      <c r="L20" s="13">
        <f>[1]K1K2!CG1001</f>
        <v>25073838</v>
      </c>
      <c r="M20" s="13">
        <f>[1]K1K2!CH1001</f>
        <v>25365838</v>
      </c>
      <c r="N20" s="13">
        <f>[1]K1K2!CI1001</f>
        <v>25365838</v>
      </c>
      <c r="O20" s="14">
        <f t="shared" ref="O20:O29" si="2">SUM(C20:N20)</f>
        <v>283040238</v>
      </c>
      <c r="P20" s="9"/>
      <c r="Q20" s="15">
        <f>[1]T1!F99</f>
        <v>0</v>
      </c>
    </row>
    <row r="21" spans="1:17" ht="15" x14ac:dyDescent="0.25">
      <c r="A21" s="11" t="s">
        <v>39</v>
      </c>
      <c r="B21" s="12" t="s">
        <v>40</v>
      </c>
      <c r="C21" s="13">
        <f>[1]K1K2!CL1001</f>
        <v>0</v>
      </c>
      <c r="D21" s="13">
        <f>[1]K1K2!CM1001</f>
        <v>3495964</v>
      </c>
      <c r="E21" s="13">
        <f>[1]K1K2!CN1001</f>
        <v>3233011</v>
      </c>
      <c r="F21" s="13">
        <f>[1]K1K2!CO1001</f>
        <v>3269638</v>
      </c>
      <c r="G21" s="13">
        <f>[1]K1K2!CP1001</f>
        <v>3280038</v>
      </c>
      <c r="H21" s="13">
        <f>[1]K1K2!CQ1001</f>
        <v>6751638</v>
      </c>
      <c r="I21" s="13">
        <f>[1]K1K2!CR1001</f>
        <v>3281728</v>
      </c>
      <c r="J21" s="13">
        <f>[1]K1K2!CS1001</f>
        <v>3271328</v>
      </c>
      <c r="K21" s="13">
        <f>[1]K1K2!CT1001</f>
        <v>3271328</v>
      </c>
      <c r="L21" s="13">
        <f>[1]K1K2!CU1001</f>
        <v>3306211</v>
      </c>
      <c r="M21" s="13">
        <f>[1]K1K2!CV1001</f>
        <v>3340813</v>
      </c>
      <c r="N21" s="13">
        <f>[1]K1K2!CW1001</f>
        <v>3340813</v>
      </c>
      <c r="O21" s="14">
        <f t="shared" si="2"/>
        <v>39842510</v>
      </c>
      <c r="P21" s="9"/>
      <c r="Q21" s="15">
        <f>[1]T1!F100</f>
        <v>0</v>
      </c>
    </row>
    <row r="22" spans="1:17" ht="15" x14ac:dyDescent="0.25">
      <c r="A22" s="11" t="s">
        <v>41</v>
      </c>
      <c r="B22" s="16" t="s">
        <v>42</v>
      </c>
      <c r="C22" s="13">
        <f>[1]K3!AX5501+[1]K3!BL5501</f>
        <v>0</v>
      </c>
      <c r="D22" s="13">
        <f>[1]K3!AY5501+[1]K3!BM5501</f>
        <v>19923667</v>
      </c>
      <c r="E22" s="13">
        <f>[1]K3!AZ5501+[1]K3!BN5501</f>
        <v>20064067</v>
      </c>
      <c r="F22" s="13">
        <f>[1]K3!BA5501+[1]K3!BO5501</f>
        <v>21496665</v>
      </c>
      <c r="G22" s="13">
        <f>[1]K3!BB5501+[1]K3!BP5501</f>
        <v>20501667</v>
      </c>
      <c r="H22" s="13">
        <f>[1]K3!BC5501+[1]K3!BQ5501</f>
        <v>22162639</v>
      </c>
      <c r="I22" s="13">
        <f>[1]K3!BD5501+[1]K3!BR5501</f>
        <v>21668166</v>
      </c>
      <c r="J22" s="13">
        <f>[1]K3!BE5501+[1]K3!BS5501</f>
        <v>22380667</v>
      </c>
      <c r="K22" s="13">
        <f>[1]K3!BF5501+[1]K3!BT5501</f>
        <v>20207567</v>
      </c>
      <c r="L22" s="13">
        <f>[1]K3!BG5501+[1]K3!BU5501</f>
        <v>24735166</v>
      </c>
      <c r="M22" s="13">
        <f>[1]K3!BH5501+[1]K3!BV5501</f>
        <v>20324667</v>
      </c>
      <c r="N22" s="13">
        <f>[1]K3!BI5501+[1]K3!BW5501</f>
        <v>20922567</v>
      </c>
      <c r="O22" s="14">
        <f t="shared" si="2"/>
        <v>234387505</v>
      </c>
      <c r="P22" s="9"/>
      <c r="Q22" s="15">
        <f>[1]T1!F101</f>
        <v>0</v>
      </c>
    </row>
    <row r="23" spans="1:17" ht="15" x14ac:dyDescent="0.25">
      <c r="A23" s="11" t="s">
        <v>43</v>
      </c>
      <c r="B23" s="16" t="s">
        <v>44</v>
      </c>
      <c r="C23" s="13">
        <f>[1]K4!AL504</f>
        <v>0</v>
      </c>
      <c r="D23" s="13">
        <f>[1]K4!AM504</f>
        <v>130000</v>
      </c>
      <c r="E23" s="13">
        <f>[1]K4!AN504</f>
        <v>880000</v>
      </c>
      <c r="F23" s="13">
        <f>[1]K4!AO504</f>
        <v>130000</v>
      </c>
      <c r="G23" s="13">
        <f>[1]K4!AP504</f>
        <v>130000</v>
      </c>
      <c r="H23" s="13">
        <f>[1]K4!AQ504</f>
        <v>130000</v>
      </c>
      <c r="I23" s="13">
        <f>[1]K4!AR504</f>
        <v>130000</v>
      </c>
      <c r="J23" s="13">
        <f>[1]K4!AS504</f>
        <v>130000</v>
      </c>
      <c r="K23" s="13">
        <f>[1]K4!AT504</f>
        <v>130000</v>
      </c>
      <c r="L23" s="13">
        <f>[1]K4!AU504</f>
        <v>130000</v>
      </c>
      <c r="M23" s="13">
        <f>[1]K4!AV504</f>
        <v>880000</v>
      </c>
      <c r="N23" s="13">
        <f>[1]K4!AW504</f>
        <v>130000</v>
      </c>
      <c r="O23" s="14">
        <f t="shared" si="2"/>
        <v>2930000</v>
      </c>
      <c r="P23" s="9"/>
      <c r="Q23" s="15">
        <f>[1]T1!F102</f>
        <v>0</v>
      </c>
    </row>
    <row r="24" spans="1:17" ht="15" x14ac:dyDescent="0.25">
      <c r="A24" s="11" t="s">
        <v>45</v>
      </c>
      <c r="B24" s="16" t="s">
        <v>46</v>
      </c>
      <c r="C24" s="13">
        <f>[1]K5!AL504</f>
        <v>0</v>
      </c>
      <c r="D24" s="13">
        <f>[1]K5!AM504</f>
        <v>5290599</v>
      </c>
      <c r="E24" s="13">
        <f>[1]K5!AN504</f>
        <v>3440469</v>
      </c>
      <c r="F24" s="13">
        <f>[1]K5!AO504</f>
        <v>290599</v>
      </c>
      <c r="G24" s="13">
        <f>[1]K5!AP504</f>
        <v>1230599</v>
      </c>
      <c r="H24" s="13">
        <f>[1]K5!AQ504</f>
        <v>1290599</v>
      </c>
      <c r="I24" s="13">
        <f>[1]K5!AR504</f>
        <v>1190599</v>
      </c>
      <c r="J24" s="13">
        <f>[1]K5!AS504</f>
        <v>7240599</v>
      </c>
      <c r="K24" s="13">
        <f>[1]K5!AT504</f>
        <v>1290599</v>
      </c>
      <c r="L24" s="13">
        <f>[1]K5!AU504</f>
        <v>1440599</v>
      </c>
      <c r="M24" s="13">
        <f>[1]K5!AV504</f>
        <v>290599</v>
      </c>
      <c r="N24" s="13">
        <f>[1]K5!AW504</f>
        <v>290599</v>
      </c>
      <c r="O24" s="14">
        <f t="shared" si="2"/>
        <v>23286459</v>
      </c>
      <c r="P24" s="9"/>
      <c r="Q24" s="15">
        <f>[1]T1!F103+[1]T1!F104</f>
        <v>0</v>
      </c>
    </row>
    <row r="25" spans="1:17" ht="15" x14ac:dyDescent="0.25">
      <c r="A25" s="11" t="s">
        <v>47</v>
      </c>
      <c r="B25" s="16" t="s">
        <v>48</v>
      </c>
      <c r="C25" s="13">
        <f>[1]K6!AX504+[1]K6!BM504</f>
        <v>0</v>
      </c>
      <c r="D25" s="13">
        <f>[1]K6!AY504+[1]K6!BN504</f>
        <v>0</v>
      </c>
      <c r="E25" s="13">
        <f>[1]K6!AZ504+[1]K6!BO504</f>
        <v>0</v>
      </c>
      <c r="F25" s="13">
        <f>[1]K6!BA504+[1]K6!BP504</f>
        <v>90029000</v>
      </c>
      <c r="G25" s="13">
        <f>[1]K6!BB504+[1]K6!BQ504</f>
        <v>85504200</v>
      </c>
      <c r="H25" s="13">
        <f>[1]K6!BC504+[1]K6!BR504</f>
        <v>110412000</v>
      </c>
      <c r="I25" s="13">
        <f>[1]K6!BD504+[1]K6!BS504</f>
        <v>0</v>
      </c>
      <c r="J25" s="13">
        <f>[1]K6!BE504+[1]K6!BT504</f>
        <v>0</v>
      </c>
      <c r="K25" s="13">
        <f>[1]K6!BF504+[1]K6!BU504</f>
        <v>5000000</v>
      </c>
      <c r="L25" s="13">
        <f>[1]K6!BG504+[1]K6!BV504</f>
        <v>0</v>
      </c>
      <c r="M25" s="13">
        <f>[1]K6!BH504+[1]K6!BW504</f>
        <v>0</v>
      </c>
      <c r="N25" s="13">
        <f>[1]K6!BI504+[1]K6!BX504</f>
        <v>0</v>
      </c>
      <c r="O25" s="14">
        <f t="shared" si="2"/>
        <v>290945200</v>
      </c>
      <c r="P25" s="9"/>
      <c r="Q25" s="15">
        <f>[1]T1!F108</f>
        <v>0</v>
      </c>
    </row>
    <row r="26" spans="1:17" ht="15" x14ac:dyDescent="0.25">
      <c r="A26" s="11" t="s">
        <v>49</v>
      </c>
      <c r="B26" s="12" t="s">
        <v>50</v>
      </c>
      <c r="C26" s="13">
        <f>[1]K7!AX504+[1]K7!BM504</f>
        <v>0</v>
      </c>
      <c r="D26" s="13">
        <f>[1]K7!AY504+[1]K7!BN504</f>
        <v>0</v>
      </c>
      <c r="E26" s="13">
        <f>[1]K7!AZ504+[1]K7!BO504</f>
        <v>0</v>
      </c>
      <c r="F26" s="13">
        <f>[1]K7!BA504+[1]K7!BP504</f>
        <v>0</v>
      </c>
      <c r="G26" s="13">
        <f>[1]K7!BB504+[1]K7!BQ504</f>
        <v>1757888</v>
      </c>
      <c r="H26" s="13">
        <f>[1]K7!BC504+[1]K7!BR504</f>
        <v>35766690</v>
      </c>
      <c r="I26" s="13">
        <f>[1]K7!BD504+[1]K7!BS504</f>
        <v>0</v>
      </c>
      <c r="J26" s="13">
        <f>[1]K7!BE504+[1]K7!BT504</f>
        <v>0</v>
      </c>
      <c r="K26" s="13">
        <f>[1]K7!BF504+[1]K7!BU504</f>
        <v>0</v>
      </c>
      <c r="L26" s="13">
        <f>[1]K7!BG504+[1]K7!BV504</f>
        <v>4999705</v>
      </c>
      <c r="M26" s="13">
        <f>[1]K7!BH504+[1]K7!BW504</f>
        <v>95036904</v>
      </c>
      <c r="N26" s="13">
        <f>[1]K7!BI504+[1]K7!BX504</f>
        <v>0</v>
      </c>
      <c r="O26" s="14">
        <f t="shared" si="2"/>
        <v>137561187</v>
      </c>
      <c r="P26" s="9"/>
      <c r="Q26" s="15">
        <f>[1]T1!F110</f>
        <v>0</v>
      </c>
    </row>
    <row r="27" spans="1:17" ht="15" x14ac:dyDescent="0.25">
      <c r="A27" s="11" t="s">
        <v>51</v>
      </c>
      <c r="B27" s="16" t="s">
        <v>52</v>
      </c>
      <c r="C27" s="13">
        <f>[1]K8!AL504</f>
        <v>0</v>
      </c>
      <c r="D27" s="13">
        <f>[1]K8!AM504</f>
        <v>0</v>
      </c>
      <c r="E27" s="13">
        <f>[1]K8!AN504</f>
        <v>0</v>
      </c>
      <c r="F27" s="13">
        <f>[1]K8!AO504</f>
        <v>6000000</v>
      </c>
      <c r="G27" s="13">
        <f>[1]K8!AP504</f>
        <v>0</v>
      </c>
      <c r="H27" s="13">
        <f>[1]K8!AQ504</f>
        <v>0</v>
      </c>
      <c r="I27" s="13">
        <f>[1]K8!AR504</f>
        <v>0</v>
      </c>
      <c r="J27" s="13">
        <f>[1]K8!AS504</f>
        <v>0</v>
      </c>
      <c r="K27" s="13">
        <f>[1]K8!AT504</f>
        <v>0</v>
      </c>
      <c r="L27" s="13">
        <f>[1]K8!AU504</f>
        <v>0</v>
      </c>
      <c r="M27" s="13">
        <f>[1]K8!AV504</f>
        <v>0</v>
      </c>
      <c r="N27" s="13">
        <f>[1]K8!AW504</f>
        <v>0</v>
      </c>
      <c r="O27" s="14">
        <f t="shared" si="2"/>
        <v>6000000</v>
      </c>
      <c r="P27" s="9"/>
      <c r="Q27" s="15">
        <f>[1]T1!F112</f>
        <v>0</v>
      </c>
    </row>
    <row r="28" spans="1:17" ht="15" x14ac:dyDescent="0.25">
      <c r="A28" s="11" t="s">
        <v>53</v>
      </c>
      <c r="B28" s="16" t="s">
        <v>54</v>
      </c>
      <c r="C28" s="13">
        <f>[1]K9!AL506</f>
        <v>0</v>
      </c>
      <c r="D28" s="13">
        <f>[1]K9!AM506</f>
        <v>12980313</v>
      </c>
      <c r="E28" s="13">
        <f>[1]K9!AN506</f>
        <v>0</v>
      </c>
      <c r="F28" s="13">
        <f>[1]K9!AO506</f>
        <v>0</v>
      </c>
      <c r="G28" s="13">
        <f>[1]K9!AP506</f>
        <v>0</v>
      </c>
      <c r="H28" s="13">
        <f>[1]K9!AQ506</f>
        <v>0</v>
      </c>
      <c r="I28" s="13">
        <f>[1]K9!AR506</f>
        <v>0</v>
      </c>
      <c r="J28" s="13">
        <f>[1]K9!AS506</f>
        <v>0</v>
      </c>
      <c r="K28" s="13">
        <f>[1]K9!AT506</f>
        <v>0</v>
      </c>
      <c r="L28" s="13">
        <f>[1]K9!AU506</f>
        <v>0</v>
      </c>
      <c r="M28" s="13">
        <f>[1]K9!AV506</f>
        <v>0</v>
      </c>
      <c r="N28" s="13">
        <f>[1]K9!AW506</f>
        <v>0</v>
      </c>
      <c r="O28" s="14">
        <f t="shared" si="2"/>
        <v>12980313</v>
      </c>
      <c r="P28" s="9"/>
      <c r="Q28" s="15">
        <f>[1]T1!F138</f>
        <v>0</v>
      </c>
    </row>
    <row r="29" spans="1:17" ht="15" x14ac:dyDescent="0.25">
      <c r="A29" s="5"/>
      <c r="B29" s="17" t="s">
        <v>55</v>
      </c>
      <c r="C29" s="18">
        <f t="shared" ref="C29:M29" si="3">SUM(C20:C28)</f>
        <v>0</v>
      </c>
      <c r="D29" s="18">
        <f t="shared" si="3"/>
        <v>64243087</v>
      </c>
      <c r="E29" s="18">
        <f t="shared" si="3"/>
        <v>52192219</v>
      </c>
      <c r="F29" s="18">
        <f t="shared" si="3"/>
        <v>146072320</v>
      </c>
      <c r="G29" s="18">
        <f t="shared" si="3"/>
        <v>137340810</v>
      </c>
      <c r="H29" s="18">
        <f t="shared" si="3"/>
        <v>211769984</v>
      </c>
      <c r="I29" s="18">
        <f t="shared" si="3"/>
        <v>51219911</v>
      </c>
      <c r="J29" s="18">
        <f t="shared" si="3"/>
        <v>58392012</v>
      </c>
      <c r="K29" s="18">
        <f t="shared" si="3"/>
        <v>54768912</v>
      </c>
      <c r="L29" s="18">
        <f t="shared" si="3"/>
        <v>59685519</v>
      </c>
      <c r="M29" s="18">
        <f t="shared" si="3"/>
        <v>145238821</v>
      </c>
      <c r="N29" s="18">
        <f t="shared" ref="N29" si="4">SUM(N20:N28)</f>
        <v>50049817</v>
      </c>
      <c r="O29" s="18">
        <f t="shared" si="2"/>
        <v>1030973412</v>
      </c>
      <c r="P29" s="23"/>
      <c r="Q29" s="18">
        <f>SUM(Q20:Q28)</f>
        <v>0</v>
      </c>
    </row>
    <row r="30" spans="1:17" ht="15" x14ac:dyDescent="0.25">
      <c r="A30" s="24"/>
      <c r="B30" s="25" t="s">
        <v>56</v>
      </c>
      <c r="C30" s="26">
        <f t="shared" ref="C30:O30" si="5">C17-C29</f>
        <v>0</v>
      </c>
      <c r="D30" s="26">
        <f t="shared" si="5"/>
        <v>-17581958</v>
      </c>
      <c r="E30" s="26">
        <f t="shared" si="5"/>
        <v>-12343850</v>
      </c>
      <c r="F30" s="26">
        <f t="shared" si="5"/>
        <v>-42040771</v>
      </c>
      <c r="G30" s="26">
        <f t="shared" si="5"/>
        <v>301472054</v>
      </c>
      <c r="H30" s="26">
        <f t="shared" si="5"/>
        <v>-170438435</v>
      </c>
      <c r="I30" s="26">
        <f t="shared" si="5"/>
        <v>-2937362</v>
      </c>
      <c r="J30" s="26">
        <f t="shared" si="5"/>
        <v>-19223463</v>
      </c>
      <c r="K30" s="26">
        <f t="shared" si="5"/>
        <v>-10018986</v>
      </c>
      <c r="L30" s="26">
        <f t="shared" si="5"/>
        <v>40079079</v>
      </c>
      <c r="M30" s="26">
        <f t="shared" si="5"/>
        <v>-110697273</v>
      </c>
      <c r="N30" s="26">
        <f t="shared" si="5"/>
        <v>58891732</v>
      </c>
      <c r="O30" s="26">
        <f t="shared" si="5"/>
        <v>15160767</v>
      </c>
      <c r="P30" s="27"/>
      <c r="Q30" s="26">
        <f>Q17-Q29</f>
        <v>0</v>
      </c>
    </row>
    <row r="31" spans="1:17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" x14ac:dyDescent="0.25">
      <c r="A32" s="28"/>
      <c r="B32" s="29" t="s">
        <v>57</v>
      </c>
      <c r="C32" s="30">
        <v>270879010</v>
      </c>
      <c r="D32" s="31">
        <f>C35</f>
        <v>270879010</v>
      </c>
      <c r="E32" s="31">
        <f t="shared" ref="E32:N32" si="6">D35</f>
        <v>253297052</v>
      </c>
      <c r="F32" s="31">
        <f t="shared" si="6"/>
        <v>240953202</v>
      </c>
      <c r="G32" s="31">
        <f t="shared" si="6"/>
        <v>198912431</v>
      </c>
      <c r="H32" s="31">
        <f t="shared" si="6"/>
        <v>500384485</v>
      </c>
      <c r="I32" s="31">
        <f t="shared" si="6"/>
        <v>329946050</v>
      </c>
      <c r="J32" s="31">
        <f t="shared" si="6"/>
        <v>327008688</v>
      </c>
      <c r="K32" s="31">
        <f t="shared" si="6"/>
        <v>307785225</v>
      </c>
      <c r="L32" s="31">
        <f t="shared" si="6"/>
        <v>297766239</v>
      </c>
      <c r="M32" s="31">
        <f t="shared" si="6"/>
        <v>337845318</v>
      </c>
      <c r="N32" s="31">
        <f t="shared" si="6"/>
        <v>227148045</v>
      </c>
      <c r="O32" s="31">
        <f>C32</f>
        <v>270879010</v>
      </c>
      <c r="P32" s="2"/>
      <c r="Q32" s="44"/>
    </row>
    <row r="33" spans="1:17" ht="15" x14ac:dyDescent="0.25">
      <c r="A33" s="11"/>
      <c r="B33" s="32" t="s">
        <v>58</v>
      </c>
      <c r="C33" s="13">
        <f>C17-C16</f>
        <v>0</v>
      </c>
      <c r="D33" s="13">
        <f t="shared" ref="D33:N33" si="7">D17</f>
        <v>46661129</v>
      </c>
      <c r="E33" s="13">
        <f t="shared" si="7"/>
        <v>39848369</v>
      </c>
      <c r="F33" s="13">
        <f t="shared" si="7"/>
        <v>104031549</v>
      </c>
      <c r="G33" s="13">
        <f t="shared" si="7"/>
        <v>438812864</v>
      </c>
      <c r="H33" s="13">
        <f t="shared" si="7"/>
        <v>41331549</v>
      </c>
      <c r="I33" s="13">
        <f>I17</f>
        <v>48282549</v>
      </c>
      <c r="J33" s="13">
        <f t="shared" si="7"/>
        <v>39168549</v>
      </c>
      <c r="K33" s="13">
        <f t="shared" si="7"/>
        <v>44749926</v>
      </c>
      <c r="L33" s="13">
        <f t="shared" si="7"/>
        <v>99764598</v>
      </c>
      <c r="M33" s="13">
        <f t="shared" si="7"/>
        <v>34541548</v>
      </c>
      <c r="N33" s="13">
        <f t="shared" si="7"/>
        <v>108941549</v>
      </c>
      <c r="O33" s="14">
        <f>SUM(C33:N33)</f>
        <v>1046134179</v>
      </c>
      <c r="P33" s="2"/>
      <c r="Q33" s="44"/>
    </row>
    <row r="34" spans="1:17" ht="15" x14ac:dyDescent="0.25">
      <c r="A34" s="11"/>
      <c r="B34" s="32" t="s">
        <v>59</v>
      </c>
      <c r="C34" s="13">
        <f>C29</f>
        <v>0</v>
      </c>
      <c r="D34" s="13">
        <f t="shared" ref="D34:N34" si="8">D29</f>
        <v>64243087</v>
      </c>
      <c r="E34" s="13">
        <f t="shared" si="8"/>
        <v>52192219</v>
      </c>
      <c r="F34" s="13">
        <f t="shared" si="8"/>
        <v>146072320</v>
      </c>
      <c r="G34" s="13">
        <f t="shared" si="8"/>
        <v>137340810</v>
      </c>
      <c r="H34" s="13">
        <f t="shared" si="8"/>
        <v>211769984</v>
      </c>
      <c r="I34" s="13">
        <f>I29</f>
        <v>51219911</v>
      </c>
      <c r="J34" s="13">
        <f t="shared" si="8"/>
        <v>58392012</v>
      </c>
      <c r="K34" s="13">
        <f t="shared" si="8"/>
        <v>54768912</v>
      </c>
      <c r="L34" s="13">
        <f t="shared" si="8"/>
        <v>59685519</v>
      </c>
      <c r="M34" s="13">
        <f t="shared" si="8"/>
        <v>145238821</v>
      </c>
      <c r="N34" s="13">
        <f t="shared" si="8"/>
        <v>50049817</v>
      </c>
      <c r="O34" s="14">
        <f>SUM(C34:N34)</f>
        <v>1030973412</v>
      </c>
      <c r="P34" s="2"/>
      <c r="Q34" s="44"/>
    </row>
    <row r="35" spans="1:17" ht="15" x14ac:dyDescent="0.25">
      <c r="A35" s="24"/>
      <c r="B35" s="33" t="s">
        <v>60</v>
      </c>
      <c r="C35" s="26">
        <f>C32+C33-C34</f>
        <v>270879010</v>
      </c>
      <c r="D35" s="26">
        <f>D32+D33-D34</f>
        <v>253297052</v>
      </c>
      <c r="E35" s="26">
        <f t="shared" ref="E35:N35" si="9">E32+E33-E34</f>
        <v>240953202</v>
      </c>
      <c r="F35" s="26">
        <f t="shared" si="9"/>
        <v>198912431</v>
      </c>
      <c r="G35" s="26">
        <f t="shared" si="9"/>
        <v>500384485</v>
      </c>
      <c r="H35" s="26">
        <f t="shared" si="9"/>
        <v>329946050</v>
      </c>
      <c r="I35" s="26">
        <f t="shared" si="9"/>
        <v>327008688</v>
      </c>
      <c r="J35" s="26">
        <f t="shared" si="9"/>
        <v>307785225</v>
      </c>
      <c r="K35" s="26">
        <f t="shared" si="9"/>
        <v>297766239</v>
      </c>
      <c r="L35" s="26">
        <f t="shared" si="9"/>
        <v>337845318</v>
      </c>
      <c r="M35" s="26">
        <f t="shared" si="9"/>
        <v>227148045</v>
      </c>
      <c r="N35" s="26">
        <f t="shared" si="9"/>
        <v>286039777</v>
      </c>
      <c r="O35" s="26">
        <f>O32+O33-O34</f>
        <v>286039777</v>
      </c>
      <c r="P35" s="2"/>
      <c r="Q35" s="44"/>
    </row>
  </sheetData>
  <mergeCells count="6">
    <mergeCell ref="Q32:Q35"/>
    <mergeCell ref="A2:Q2"/>
    <mergeCell ref="A3:Q3"/>
    <mergeCell ref="A4:Q4"/>
    <mergeCell ref="B8:O8"/>
    <mergeCell ref="B19:O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József</dc:creator>
  <cp:lastModifiedBy>Németh József</cp:lastModifiedBy>
  <dcterms:created xsi:type="dcterms:W3CDTF">2022-02-23T12:36:03Z</dcterms:created>
  <dcterms:modified xsi:type="dcterms:W3CDTF">2022-02-23T12:48:52Z</dcterms:modified>
</cp:coreProperties>
</file>